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216" tabRatio="862" activeTab="2"/>
  </bookViews>
  <sheets>
    <sheet name="EC eau " sheetId="5" r:id="rId1"/>
    <sheet name="EC SA11 " sheetId="4" r:id="rId2"/>
    <sheet name="graphe EC " sheetId="1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1" l="1"/>
  <c r="L31" i="11"/>
  <c r="M31" i="11"/>
  <c r="H31" i="11"/>
  <c r="M30" i="11"/>
  <c r="L30" i="11"/>
  <c r="I30" i="11"/>
  <c r="H30" i="11"/>
  <c r="M25" i="11" l="1"/>
  <c r="N25" i="11"/>
  <c r="L25" i="11"/>
  <c r="N21" i="11"/>
  <c r="N22" i="11"/>
  <c r="N23" i="11"/>
  <c r="N24" i="11"/>
  <c r="I26" i="11"/>
  <c r="J26" i="11"/>
  <c r="H26" i="11"/>
  <c r="J22" i="11"/>
  <c r="J23" i="11"/>
  <c r="J24" i="11"/>
  <c r="J25" i="11"/>
  <c r="J19" i="11" l="1"/>
  <c r="J14" i="11"/>
  <c r="N6" i="11"/>
  <c r="N7" i="11"/>
  <c r="N8" i="11"/>
  <c r="N9" i="11"/>
  <c r="N10" i="11"/>
  <c r="N11" i="11"/>
  <c r="N12" i="11"/>
  <c r="N13" i="11"/>
  <c r="N14" i="11"/>
  <c r="N15" i="11"/>
  <c r="N16" i="11"/>
  <c r="N17" i="11"/>
  <c r="N18" i="11"/>
  <c r="N19" i="11"/>
  <c r="N20" i="11"/>
  <c r="N5" i="11"/>
  <c r="J6" i="11"/>
  <c r="J7" i="11"/>
  <c r="J8" i="11"/>
  <c r="J9" i="11"/>
  <c r="J10" i="11"/>
  <c r="J11" i="11"/>
  <c r="J12" i="11"/>
  <c r="J13" i="11"/>
  <c r="J15" i="11"/>
  <c r="J16" i="11"/>
  <c r="J17" i="11"/>
  <c r="J18" i="11"/>
  <c r="J20" i="11"/>
  <c r="J21" i="11"/>
  <c r="J5" i="11"/>
  <c r="M12" i="4"/>
  <c r="M23" i="5" l="1"/>
  <c r="M2" i="5"/>
  <c r="M3" i="5"/>
  <c r="M5" i="5"/>
  <c r="M6" i="5"/>
  <c r="M8" i="5"/>
  <c r="M11" i="5"/>
  <c r="M12" i="5"/>
  <c r="M13" i="5"/>
  <c r="M14" i="5"/>
  <c r="M15" i="5"/>
  <c r="M16" i="5"/>
  <c r="M17" i="5"/>
  <c r="M18" i="5"/>
  <c r="M19" i="5"/>
  <c r="M20" i="5"/>
  <c r="M21" i="5"/>
  <c r="M22" i="5"/>
  <c r="Q23" i="5"/>
  <c r="Q2" i="5"/>
  <c r="Q3" i="5"/>
  <c r="Q5" i="5"/>
  <c r="Q6" i="5"/>
  <c r="Q8" i="5"/>
  <c r="Q11" i="5"/>
  <c r="Q12" i="5"/>
  <c r="Q13" i="5"/>
  <c r="Q14" i="5"/>
  <c r="Q15" i="5"/>
  <c r="Q16" i="5"/>
  <c r="Q17" i="5"/>
  <c r="Q18" i="5"/>
  <c r="Q19" i="5"/>
  <c r="Q20" i="5"/>
  <c r="Q21" i="5"/>
  <c r="Q22" i="5"/>
  <c r="O23" i="5"/>
  <c r="L23" i="5"/>
  <c r="O2" i="5"/>
  <c r="O3" i="5"/>
  <c r="O4" i="5"/>
  <c r="O5" i="5"/>
  <c r="O6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L2" i="5"/>
  <c r="L3" i="5"/>
  <c r="L4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G7" i="5"/>
  <c r="G23" i="5"/>
  <c r="E23" i="5"/>
  <c r="G22" i="5"/>
  <c r="E22" i="5"/>
  <c r="G10" i="5"/>
  <c r="E21" i="5"/>
  <c r="G21" i="5"/>
  <c r="E20" i="5"/>
  <c r="G20" i="5"/>
  <c r="E19" i="5"/>
  <c r="G19" i="5"/>
  <c r="E18" i="5"/>
  <c r="G18" i="5"/>
  <c r="G17" i="5"/>
  <c r="E17" i="5"/>
  <c r="E16" i="5"/>
  <c r="G16" i="5"/>
  <c r="E15" i="5"/>
  <c r="G15" i="5"/>
  <c r="E14" i="5"/>
  <c r="G14" i="5"/>
  <c r="E13" i="5"/>
  <c r="G13" i="5"/>
  <c r="E12" i="5"/>
  <c r="G12" i="5"/>
  <c r="E11" i="5"/>
  <c r="G11" i="5"/>
  <c r="E10" i="5"/>
  <c r="E9" i="5" l="1"/>
  <c r="G9" i="5"/>
  <c r="E8" i="5"/>
  <c r="G8" i="5"/>
  <c r="E7" i="5"/>
  <c r="E6" i="5"/>
  <c r="G6" i="5"/>
  <c r="G5" i="5"/>
  <c r="E5" i="5"/>
  <c r="G3" i="5"/>
  <c r="G4" i="5"/>
  <c r="E4" i="5"/>
  <c r="E3" i="5"/>
  <c r="G2" i="5"/>
  <c r="E2" i="5"/>
  <c r="O12" i="4" l="1"/>
  <c r="O11" i="4"/>
  <c r="M11" i="4"/>
  <c r="O10" i="4"/>
  <c r="M10" i="4"/>
  <c r="G26" i="4"/>
  <c r="E26" i="4"/>
  <c r="E25" i="4"/>
  <c r="G25" i="4"/>
  <c r="E24" i="4"/>
  <c r="G24" i="4"/>
  <c r="E23" i="4"/>
  <c r="G23" i="4"/>
  <c r="G22" i="4"/>
  <c r="E22" i="4"/>
  <c r="G21" i="4"/>
  <c r="E21" i="4"/>
  <c r="G20" i="4"/>
  <c r="E20" i="4"/>
  <c r="G19" i="4"/>
  <c r="E19" i="4"/>
  <c r="G15" i="4"/>
  <c r="E15" i="4"/>
  <c r="E14" i="4"/>
  <c r="G14" i="4"/>
  <c r="E13" i="4"/>
  <c r="G13" i="4"/>
  <c r="E12" i="4"/>
  <c r="G12" i="4"/>
  <c r="E11" i="4"/>
  <c r="G11" i="4"/>
  <c r="E10" i="4"/>
  <c r="G10" i="4"/>
  <c r="E9" i="4"/>
  <c r="G9" i="4"/>
  <c r="E8" i="4"/>
  <c r="G8" i="4"/>
  <c r="E7" i="4"/>
  <c r="G7" i="4"/>
  <c r="E6" i="4"/>
  <c r="G6" i="4"/>
  <c r="G5" i="4"/>
  <c r="E5" i="4"/>
  <c r="G4" i="4"/>
  <c r="E4" i="4"/>
  <c r="G3" i="4"/>
  <c r="E3" i="4"/>
  <c r="G2" i="4"/>
  <c r="E2" i="4"/>
</calcChain>
</file>

<file path=xl/sharedStrings.xml><?xml version="1.0" encoding="utf-8"?>
<sst xmlns="http://schemas.openxmlformats.org/spreadsheetml/2006/main" count="75" uniqueCount="62">
  <si>
    <t>intestin</t>
  </si>
  <si>
    <t>surface</t>
  </si>
  <si>
    <t>un541</t>
  </si>
  <si>
    <t>un548</t>
  </si>
  <si>
    <t>un555</t>
  </si>
  <si>
    <t>un562</t>
  </si>
  <si>
    <t>un569</t>
  </si>
  <si>
    <t>un576</t>
  </si>
  <si>
    <t>un583</t>
  </si>
  <si>
    <t>un590</t>
  </si>
  <si>
    <t>un597</t>
  </si>
  <si>
    <t>un604</t>
  </si>
  <si>
    <t>un618</t>
  </si>
  <si>
    <t>un632</t>
  </si>
  <si>
    <t>un279</t>
  </si>
  <si>
    <t>un293</t>
  </si>
  <si>
    <t>un314</t>
  </si>
  <si>
    <t>un321</t>
  </si>
  <si>
    <t>un342</t>
  </si>
  <si>
    <t>un349</t>
  </si>
  <si>
    <t>un356</t>
  </si>
  <si>
    <t>photos</t>
  </si>
  <si>
    <t>rfp-</t>
  </si>
  <si>
    <t>rfp+</t>
  </si>
  <si>
    <t>un534</t>
  </si>
  <si>
    <t>un70</t>
  </si>
  <si>
    <t>un77</t>
  </si>
  <si>
    <t>un98</t>
  </si>
  <si>
    <t>un105</t>
  </si>
  <si>
    <t>un112</t>
  </si>
  <si>
    <t>un119</t>
  </si>
  <si>
    <t>un126</t>
  </si>
  <si>
    <t>un140</t>
  </si>
  <si>
    <t>un147</t>
  </si>
  <si>
    <t>un154</t>
  </si>
  <si>
    <t>un161</t>
  </si>
  <si>
    <t>un175</t>
  </si>
  <si>
    <t>un206</t>
  </si>
  <si>
    <t>un213</t>
  </si>
  <si>
    <t>un220</t>
  </si>
  <si>
    <t>un227</t>
  </si>
  <si>
    <t>un234</t>
  </si>
  <si>
    <t>un241</t>
  </si>
  <si>
    <t>un255</t>
  </si>
  <si>
    <t>un262</t>
  </si>
  <si>
    <t>un84</t>
  </si>
  <si>
    <t>H2O</t>
  </si>
  <si>
    <t>RFP-</t>
  </si>
  <si>
    <t>RFP+</t>
  </si>
  <si>
    <t>rfp- (Old)</t>
  </si>
  <si>
    <t>rfp+ (New)</t>
  </si>
  <si>
    <t>SA11</t>
  </si>
  <si>
    <t>EC Total</t>
  </si>
  <si>
    <t>SEM RFP-</t>
  </si>
  <si>
    <t>SEM RFP+</t>
  </si>
  <si>
    <t>n</t>
  </si>
  <si>
    <t>Moyenne</t>
  </si>
  <si>
    <t>Ecart type</t>
  </si>
  <si>
    <t>SEM</t>
  </si>
  <si>
    <t>Mann &amp; Whitney</t>
  </si>
  <si>
    <t>ns</t>
  </si>
  <si>
    <t>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</si>
</sst>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2" fillId="3" borderId="0" xfId="0" applyFont="1" applyFill="1"/>
    <xf numFmtId="0" fontId="3" fillId="0" borderId="0" xfId="0" applyFont="1"/>
    <xf numFmtId="0" fontId="4" fillId="0" borderId="0" xfId="0" applyFont="1" applyFill="1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'graphe EC '!$A$3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'!$D$3</c:f>
                <c:numCache>
                  <c:formatCode>General</c:formatCode>
                  <c:ptCount val="1"/>
                  <c:pt idx="0">
                    <c:v>3.6776814299765208</c:v>
                  </c:pt>
                </c:numCache>
              </c:numRef>
            </c:plus>
            <c:minus>
              <c:numRef>
                <c:f>'graphe EC '!$D$3</c:f>
                <c:numCache>
                  <c:formatCode>General</c:formatCode>
                  <c:ptCount val="1"/>
                  <c:pt idx="0">
                    <c:v>3.6776814299765208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'graphe EC '!$B$3</c:f>
              <c:numCache>
                <c:formatCode>General</c:formatCode>
                <c:ptCount val="1"/>
                <c:pt idx="0">
                  <c:v>68.127224065255788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33-49DB-9AE3-4BCF22A42BA0}"/>
            </c:ext>
          </c:extLst>
        </c:ser>
        <c:ser>
          <c:idx val="1"/>
          <c:order val="1"/>
          <c:tx>
            <c:strRef>
              <c:f>'graphe EC '!$A$4</c:f>
              <c:strCache>
                <c:ptCount val="1"/>
                <c:pt idx="0">
                  <c:v>SA11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'!$D$4</c:f>
                <c:numCache>
                  <c:formatCode>General</c:formatCode>
                  <c:ptCount val="1"/>
                  <c:pt idx="0">
                    <c:v>3.5574582271825932</c:v>
                  </c:pt>
                </c:numCache>
              </c:numRef>
            </c:plus>
            <c:minus>
              <c:numRef>
                <c:f>'graphe EC '!$D$4</c:f>
                <c:numCache>
                  <c:formatCode>General</c:formatCode>
                  <c:ptCount val="1"/>
                  <c:pt idx="0">
                    <c:v>3.5574582271825932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'graphe EC '!$B$4</c:f>
              <c:numCache>
                <c:formatCode>General</c:formatCode>
                <c:ptCount val="1"/>
                <c:pt idx="0">
                  <c:v>75.381406917394528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33-49DB-9AE3-4BCF22A42BA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2E33-49DB-9AE3-4BCF22A42BA0}"/>
            </c:ext>
          </c:extLst>
        </c:ser>
        <c:ser>
          <c:idx val="3"/>
          <c:order val="3"/>
          <c:tx>
            <c:strRef>
              <c:f>'graphe EC '!$A$3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'!$E$3</c:f>
                <c:numCache>
                  <c:formatCode>General</c:formatCode>
                  <c:ptCount val="1"/>
                  <c:pt idx="0">
                    <c:v>0.842693951953703</c:v>
                  </c:pt>
                </c:numCache>
              </c:numRef>
            </c:plus>
            <c:minus>
              <c:numRef>
                <c:f>'graphe EC '!$E$3</c:f>
                <c:numCache>
                  <c:formatCode>General</c:formatCode>
                  <c:ptCount val="1"/>
                  <c:pt idx="0">
                    <c:v>0.842693951953703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'graphe EC '!$C$3</c:f>
              <c:numCache>
                <c:formatCode>General</c:formatCode>
                <c:ptCount val="1"/>
                <c:pt idx="0">
                  <c:v>2.7655494062644257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33-49DB-9AE3-4BCF22A42BA0}"/>
            </c:ext>
          </c:extLst>
        </c:ser>
        <c:ser>
          <c:idx val="4"/>
          <c:order val="4"/>
          <c:tx>
            <c:strRef>
              <c:f>'graphe EC '!$A$4</c:f>
              <c:strCache>
                <c:ptCount val="1"/>
                <c:pt idx="0">
                  <c:v>SA11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'graphe EC '!$E$4</c:f>
                <c:numCache>
                  <c:formatCode>General</c:formatCode>
                  <c:ptCount val="1"/>
                  <c:pt idx="0">
                    <c:v>1.5532704352154554</c:v>
                  </c:pt>
                </c:numCache>
              </c:numRef>
            </c:plus>
            <c:minus>
              <c:numRef>
                <c:f>'graphe EC '!$E$4</c:f>
                <c:numCache>
                  <c:formatCode>General</c:formatCode>
                  <c:ptCount val="1"/>
                  <c:pt idx="0">
                    <c:v>1.5532704352154554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'graphe EC '!$C$4</c:f>
              <c:numCache>
                <c:formatCode>General</c:formatCode>
                <c:ptCount val="1"/>
                <c:pt idx="0">
                  <c:v>10.747237755366951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33-49DB-9AE3-4BCF22A42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72373328"/>
        <c:axId val="772376656"/>
      </c:barChart>
      <c:catAx>
        <c:axId val="772373328"/>
        <c:scaling>
          <c:orientation val="minMax"/>
        </c:scaling>
        <c:delete val="1"/>
        <c:axPos val="b"/>
        <c:majorTickMark val="none"/>
        <c:minorTickMark val="none"/>
        <c:tickLblPos val="nextTo"/>
        <c:crossAx val="772376656"/>
        <c:crosses val="autoZero"/>
        <c:auto val="1"/>
        <c:lblAlgn val="ctr"/>
        <c:lblOffset val="100"/>
        <c:noMultiLvlLbl val="0"/>
      </c:catAx>
      <c:valAx>
        <c:axId val="772376656"/>
        <c:scaling>
          <c:orientation val="minMax"/>
          <c:max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Dappi+</a:t>
                </a:r>
                <a:r>
                  <a:rPr lang="en-US" baseline="0"/>
                  <a:t> Cells/20000</a:t>
                </a:r>
                <a:r>
                  <a:rPr lang="en-US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µm²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2373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114300</xdr:colOff>
      <xdr:row>3</xdr:row>
      <xdr:rowOff>60960</xdr:rowOff>
    </xdr:from>
    <xdr:to>
      <xdr:col>22</xdr:col>
      <xdr:colOff>419100</xdr:colOff>
      <xdr:row>17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449580</xdr:colOff>
      <xdr:row>18</xdr:row>
      <xdr:rowOff>99059</xdr:rowOff>
    </xdr:from>
    <xdr:to>
      <xdr:col>19</xdr:col>
      <xdr:colOff>68580</xdr:colOff>
      <xdr:row>21</xdr:row>
      <xdr:rowOff>20954</xdr:rowOff>
    </xdr:to>
    <xdr:sp macro="" textlink="">
      <xdr:nvSpPr>
        <xdr:cNvPr id="4" name="TextBox 3"/>
        <xdr:cNvSpPr txBox="1"/>
      </xdr:nvSpPr>
      <xdr:spPr>
        <a:xfrm>
          <a:off x="9593580" y="3390899"/>
          <a:ext cx="1447800" cy="470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GFP-Dappi+RFp-Pros-(Old</a:t>
          </a:r>
          <a:r>
            <a:rPr lang="en-US" sz="1100" baseline="0"/>
            <a:t> cells)</a:t>
          </a:r>
          <a:endParaRPr lang="en-US" sz="1100"/>
        </a:p>
      </xdr:txBody>
    </xdr:sp>
    <xdr:clientData/>
  </xdr:twoCellAnchor>
  <xdr:twoCellAnchor>
    <xdr:from>
      <xdr:col>19</xdr:col>
      <xdr:colOff>201930</xdr:colOff>
      <xdr:row>18</xdr:row>
      <xdr:rowOff>49530</xdr:rowOff>
    </xdr:from>
    <xdr:to>
      <xdr:col>21</xdr:col>
      <xdr:colOff>430530</xdr:colOff>
      <xdr:row>20</xdr:row>
      <xdr:rowOff>154305</xdr:rowOff>
    </xdr:to>
    <xdr:sp macro="" textlink="">
      <xdr:nvSpPr>
        <xdr:cNvPr id="5" name="TextBox 4"/>
        <xdr:cNvSpPr txBox="1"/>
      </xdr:nvSpPr>
      <xdr:spPr>
        <a:xfrm>
          <a:off x="10229850" y="3341370"/>
          <a:ext cx="1447800" cy="470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GFP-Dappi+RFp+Pros-(New</a:t>
          </a:r>
          <a:r>
            <a:rPr lang="en-US" sz="1100" baseline="0"/>
            <a:t> cells)</a:t>
          </a:r>
          <a:endParaRPr lang="en-US" sz="1100"/>
        </a:p>
      </xdr:txBody>
    </xdr:sp>
    <xdr:clientData/>
  </xdr:twoCellAnchor>
  <xdr:twoCellAnchor>
    <xdr:from>
      <xdr:col>20</xdr:col>
      <xdr:colOff>160020</xdr:colOff>
      <xdr:row>14</xdr:row>
      <xdr:rowOff>41910</xdr:rowOff>
    </xdr:from>
    <xdr:to>
      <xdr:col>20</xdr:col>
      <xdr:colOff>607695</xdr:colOff>
      <xdr:row>15</xdr:row>
      <xdr:rowOff>53340</xdr:rowOff>
    </xdr:to>
    <xdr:sp macro="" textlink="">
      <xdr:nvSpPr>
        <xdr:cNvPr id="6" name="TextBox 1"/>
        <xdr:cNvSpPr txBox="1"/>
      </xdr:nvSpPr>
      <xdr:spPr>
        <a:xfrm>
          <a:off x="11742420" y="2602230"/>
          <a:ext cx="447675" cy="194310"/>
        </a:xfrm>
        <a:prstGeom prst="rect">
          <a:avLst/>
        </a:prstGeom>
      </xdr:spPr>
      <xdr:txBody>
        <a:bodyPr wrap="square" rtlCol="0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/>
            <a:t>***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>
      <selection activeCell="O2" sqref="O2:O22"/>
    </sheetView>
  </sheetViews>
  <sheetFormatPr baseColWidth="10" defaultColWidth="8.88671875" defaultRowHeight="14.4" x14ac:dyDescent="0.3"/>
  <sheetData>
    <row r="1" spans="1:17" x14ac:dyDescent="0.3">
      <c r="A1" t="s">
        <v>0</v>
      </c>
      <c r="B1" t="s">
        <v>1</v>
      </c>
      <c r="C1" t="s">
        <v>21</v>
      </c>
      <c r="D1" t="s">
        <v>22</v>
      </c>
      <c r="F1" t="s">
        <v>23</v>
      </c>
      <c r="L1" t="s">
        <v>47</v>
      </c>
      <c r="O1" t="s">
        <v>48</v>
      </c>
    </row>
    <row r="2" spans="1:17" x14ac:dyDescent="0.3">
      <c r="A2">
        <v>1</v>
      </c>
      <c r="B2">
        <v>31822.948</v>
      </c>
      <c r="C2" t="s">
        <v>25</v>
      </c>
      <c r="D2">
        <v>116</v>
      </c>
      <c r="E2">
        <f t="shared" ref="E2:E22" si="0">20000*D2/B2</f>
        <v>72.903365206768399</v>
      </c>
      <c r="F2">
        <v>0</v>
      </c>
      <c r="G2">
        <f>20000*F2/B2</f>
        <v>0</v>
      </c>
      <c r="L2">
        <f t="shared" ref="L2:L22" si="1">E2</f>
        <v>72.903365206768399</v>
      </c>
      <c r="M2">
        <f t="shared" ref="M2:M22" si="2">L2</f>
        <v>72.903365206768399</v>
      </c>
      <c r="O2">
        <f t="shared" ref="O2:O22" si="3">G2</f>
        <v>0</v>
      </c>
      <c r="Q2">
        <f t="shared" ref="Q2:Q22" si="4">O2</f>
        <v>0</v>
      </c>
    </row>
    <row r="3" spans="1:17" x14ac:dyDescent="0.3">
      <c r="A3">
        <v>2</v>
      </c>
      <c r="B3">
        <v>29440.294999999998</v>
      </c>
      <c r="C3" t="s">
        <v>26</v>
      </c>
      <c r="D3">
        <v>121</v>
      </c>
      <c r="E3">
        <f t="shared" si="0"/>
        <v>82.200263278611857</v>
      </c>
      <c r="F3">
        <v>0</v>
      </c>
      <c r="G3">
        <f t="shared" ref="G3:G22" si="5">20000*F3/B3</f>
        <v>0</v>
      </c>
      <c r="L3">
        <f t="shared" si="1"/>
        <v>82.200263278611857</v>
      </c>
      <c r="M3">
        <f t="shared" si="2"/>
        <v>82.200263278611857</v>
      </c>
      <c r="O3">
        <f t="shared" si="3"/>
        <v>0</v>
      </c>
      <c r="Q3">
        <f t="shared" si="4"/>
        <v>0</v>
      </c>
    </row>
    <row r="4" spans="1:17" x14ac:dyDescent="0.3">
      <c r="A4">
        <v>3</v>
      </c>
      <c r="B4">
        <v>33758.817000000003</v>
      </c>
      <c r="C4" t="s">
        <v>27</v>
      </c>
      <c r="D4">
        <v>100</v>
      </c>
      <c r="E4">
        <f t="shared" si="0"/>
        <v>59.243782150304611</v>
      </c>
      <c r="F4">
        <v>12</v>
      </c>
      <c r="G4">
        <f t="shared" si="5"/>
        <v>7.1092538580365536</v>
      </c>
      <c r="L4">
        <f t="shared" si="1"/>
        <v>59.243782150304611</v>
      </c>
      <c r="O4">
        <f t="shared" si="3"/>
        <v>7.1092538580365536</v>
      </c>
    </row>
    <row r="5" spans="1:17" x14ac:dyDescent="0.3">
      <c r="A5">
        <v>4</v>
      </c>
      <c r="B5">
        <v>32427.978999999999</v>
      </c>
      <c r="C5" t="s">
        <v>28</v>
      </c>
      <c r="D5">
        <v>157</v>
      </c>
      <c r="E5">
        <f t="shared" si="0"/>
        <v>96.829962792315854</v>
      </c>
      <c r="F5">
        <v>6</v>
      </c>
      <c r="G5">
        <f t="shared" si="5"/>
        <v>3.7005081321904152</v>
      </c>
      <c r="L5">
        <f t="shared" si="1"/>
        <v>96.829962792315854</v>
      </c>
      <c r="M5">
        <f t="shared" si="2"/>
        <v>96.829962792315854</v>
      </c>
      <c r="O5">
        <f t="shared" si="3"/>
        <v>3.7005081321904152</v>
      </c>
      <c r="Q5">
        <f t="shared" si="4"/>
        <v>3.7005081321904152</v>
      </c>
    </row>
    <row r="6" spans="1:17" x14ac:dyDescent="0.3">
      <c r="A6">
        <v>5</v>
      </c>
      <c r="B6">
        <v>31271.819</v>
      </c>
      <c r="C6" t="s">
        <v>29</v>
      </c>
      <c r="D6">
        <v>114</v>
      </c>
      <c r="E6">
        <f t="shared" si="0"/>
        <v>72.909094287095996</v>
      </c>
      <c r="F6">
        <v>6</v>
      </c>
      <c r="G6">
        <f t="shared" si="5"/>
        <v>3.8373207519524208</v>
      </c>
      <c r="L6">
        <f t="shared" si="1"/>
        <v>72.909094287095996</v>
      </c>
      <c r="M6">
        <f t="shared" si="2"/>
        <v>72.909094287095996</v>
      </c>
      <c r="O6">
        <f t="shared" si="3"/>
        <v>3.8373207519524208</v>
      </c>
      <c r="Q6">
        <f t="shared" si="4"/>
        <v>3.8373207519524208</v>
      </c>
    </row>
    <row r="7" spans="1:17" x14ac:dyDescent="0.3">
      <c r="A7">
        <v>6</v>
      </c>
      <c r="B7">
        <v>28478.991000000002</v>
      </c>
      <c r="C7" t="s">
        <v>30</v>
      </c>
      <c r="D7">
        <v>65</v>
      </c>
      <c r="E7">
        <f t="shared" si="0"/>
        <v>45.647684638827265</v>
      </c>
      <c r="F7">
        <v>22</v>
      </c>
      <c r="G7">
        <f t="shared" si="5"/>
        <v>15.449985570064612</v>
      </c>
      <c r="L7">
        <f t="shared" si="1"/>
        <v>45.647684638827265</v>
      </c>
      <c r="O7">
        <f t="shared" si="3"/>
        <v>15.449985570064612</v>
      </c>
    </row>
    <row r="8" spans="1:17" x14ac:dyDescent="0.3">
      <c r="A8">
        <v>7</v>
      </c>
      <c r="B8">
        <v>29821.191999999999</v>
      </c>
      <c r="C8" t="s">
        <v>31</v>
      </c>
      <c r="D8">
        <v>102</v>
      </c>
      <c r="E8">
        <f t="shared" si="0"/>
        <v>68.407728302745241</v>
      </c>
      <c r="F8">
        <v>7</v>
      </c>
      <c r="G8">
        <f t="shared" si="5"/>
        <v>4.6946480207766346</v>
      </c>
      <c r="L8">
        <f t="shared" si="1"/>
        <v>68.407728302745241</v>
      </c>
      <c r="M8">
        <f t="shared" si="2"/>
        <v>68.407728302745241</v>
      </c>
      <c r="O8">
        <f t="shared" si="3"/>
        <v>4.6946480207766346</v>
      </c>
      <c r="Q8">
        <f t="shared" si="4"/>
        <v>4.6946480207766346</v>
      </c>
    </row>
    <row r="9" spans="1:17" x14ac:dyDescent="0.3">
      <c r="A9">
        <v>8</v>
      </c>
      <c r="B9">
        <v>29624.49</v>
      </c>
      <c r="C9" t="s">
        <v>32</v>
      </c>
      <c r="D9">
        <v>67</v>
      </c>
      <c r="E9">
        <f t="shared" si="0"/>
        <v>45.232846202584412</v>
      </c>
      <c r="F9">
        <v>9</v>
      </c>
      <c r="G9">
        <f t="shared" si="5"/>
        <v>6.0760539675113394</v>
      </c>
      <c r="L9">
        <f t="shared" si="1"/>
        <v>45.232846202584412</v>
      </c>
      <c r="O9">
        <f t="shared" si="3"/>
        <v>6.0760539675113394</v>
      </c>
    </row>
    <row r="10" spans="1:17" x14ac:dyDescent="0.3">
      <c r="A10">
        <v>9</v>
      </c>
      <c r="B10">
        <v>35463.686999999998</v>
      </c>
      <c r="C10" t="s">
        <v>33</v>
      </c>
      <c r="D10">
        <v>144</v>
      </c>
      <c r="E10">
        <f t="shared" si="0"/>
        <v>81.209830213085297</v>
      </c>
      <c r="F10">
        <v>15</v>
      </c>
      <c r="G10">
        <f t="shared" si="5"/>
        <v>8.4593573138630518</v>
      </c>
      <c r="L10">
        <f t="shared" si="1"/>
        <v>81.209830213085297</v>
      </c>
      <c r="O10">
        <f t="shared" si="3"/>
        <v>8.4593573138630518</v>
      </c>
    </row>
    <row r="11" spans="1:17" x14ac:dyDescent="0.3">
      <c r="A11">
        <v>10</v>
      </c>
      <c r="B11">
        <v>30858.628000000001</v>
      </c>
      <c r="C11" t="s">
        <v>34</v>
      </c>
      <c r="D11">
        <v>160</v>
      </c>
      <c r="E11">
        <f t="shared" si="0"/>
        <v>103.69871272306727</v>
      </c>
      <c r="F11">
        <v>1</v>
      </c>
      <c r="G11">
        <f t="shared" si="5"/>
        <v>0.6481169545191704</v>
      </c>
      <c r="L11">
        <f t="shared" si="1"/>
        <v>103.69871272306727</v>
      </c>
      <c r="M11">
        <f t="shared" si="2"/>
        <v>103.69871272306727</v>
      </c>
      <c r="O11">
        <f t="shared" si="3"/>
        <v>0.6481169545191704</v>
      </c>
      <c r="Q11">
        <f t="shared" si="4"/>
        <v>0.6481169545191704</v>
      </c>
    </row>
    <row r="12" spans="1:17" x14ac:dyDescent="0.3">
      <c r="A12">
        <v>11</v>
      </c>
      <c r="B12">
        <v>33062.625</v>
      </c>
      <c r="C12" t="s">
        <v>35</v>
      </c>
      <c r="D12">
        <v>163</v>
      </c>
      <c r="E12">
        <f t="shared" si="0"/>
        <v>98.600761433794204</v>
      </c>
      <c r="F12">
        <v>1</v>
      </c>
      <c r="G12">
        <f t="shared" si="5"/>
        <v>0.6049126468330932</v>
      </c>
      <c r="L12">
        <f t="shared" si="1"/>
        <v>98.600761433794204</v>
      </c>
      <c r="M12">
        <f t="shared" si="2"/>
        <v>98.600761433794204</v>
      </c>
      <c r="O12">
        <f t="shared" si="3"/>
        <v>0.6049126468330932</v>
      </c>
      <c r="Q12">
        <f t="shared" si="4"/>
        <v>0.6049126468330932</v>
      </c>
    </row>
    <row r="13" spans="1:17" x14ac:dyDescent="0.3">
      <c r="A13">
        <v>12</v>
      </c>
      <c r="B13">
        <v>32718.598000000002</v>
      </c>
      <c r="C13" t="s">
        <v>36</v>
      </c>
      <c r="D13">
        <v>96</v>
      </c>
      <c r="E13">
        <f t="shared" si="0"/>
        <v>58.682221041378362</v>
      </c>
      <c r="F13">
        <v>3</v>
      </c>
      <c r="G13">
        <f t="shared" si="5"/>
        <v>1.8338194075430738</v>
      </c>
      <c r="L13">
        <f t="shared" si="1"/>
        <v>58.682221041378362</v>
      </c>
      <c r="M13">
        <f t="shared" si="2"/>
        <v>58.682221041378362</v>
      </c>
      <c r="O13">
        <f t="shared" si="3"/>
        <v>1.8338194075430738</v>
      </c>
      <c r="Q13">
        <f t="shared" si="4"/>
        <v>1.8338194075430738</v>
      </c>
    </row>
    <row r="14" spans="1:17" x14ac:dyDescent="0.3">
      <c r="A14">
        <v>13</v>
      </c>
      <c r="B14">
        <v>32400.911</v>
      </c>
      <c r="C14" t="s">
        <v>37</v>
      </c>
      <c r="D14">
        <v>104</v>
      </c>
      <c r="E14">
        <f t="shared" si="0"/>
        <v>64.195725854745262</v>
      </c>
      <c r="F14">
        <v>2</v>
      </c>
      <c r="G14">
        <f t="shared" si="5"/>
        <v>1.2345331895143319</v>
      </c>
      <c r="L14">
        <f t="shared" si="1"/>
        <v>64.195725854745262</v>
      </c>
      <c r="M14">
        <f t="shared" si="2"/>
        <v>64.195725854745262</v>
      </c>
      <c r="O14">
        <f t="shared" si="3"/>
        <v>1.2345331895143319</v>
      </c>
      <c r="Q14">
        <f t="shared" si="4"/>
        <v>1.2345331895143319</v>
      </c>
    </row>
    <row r="15" spans="1:17" x14ac:dyDescent="0.3">
      <c r="A15">
        <v>14</v>
      </c>
      <c r="B15">
        <v>34719.184000000001</v>
      </c>
      <c r="C15" t="s">
        <v>38</v>
      </c>
      <c r="D15">
        <v>91</v>
      </c>
      <c r="E15">
        <f t="shared" si="0"/>
        <v>52.420586843285257</v>
      </c>
      <c r="F15">
        <v>0</v>
      </c>
      <c r="G15">
        <f t="shared" si="5"/>
        <v>0</v>
      </c>
      <c r="L15">
        <f t="shared" si="1"/>
        <v>52.420586843285257</v>
      </c>
      <c r="M15">
        <f t="shared" si="2"/>
        <v>52.420586843285257</v>
      </c>
      <c r="O15">
        <f t="shared" si="3"/>
        <v>0</v>
      </c>
      <c r="Q15">
        <f t="shared" si="4"/>
        <v>0</v>
      </c>
    </row>
    <row r="16" spans="1:17" x14ac:dyDescent="0.3">
      <c r="A16">
        <v>15</v>
      </c>
      <c r="B16">
        <v>32617.425999999999</v>
      </c>
      <c r="C16" t="s">
        <v>39</v>
      </c>
      <c r="D16">
        <v>106</v>
      </c>
      <c r="E16">
        <f t="shared" si="0"/>
        <v>64.995931929147318</v>
      </c>
      <c r="F16">
        <v>0</v>
      </c>
      <c r="G16">
        <f t="shared" si="5"/>
        <v>0</v>
      </c>
      <c r="L16">
        <f t="shared" si="1"/>
        <v>64.995931929147318</v>
      </c>
      <c r="M16">
        <f t="shared" si="2"/>
        <v>64.995931929147318</v>
      </c>
      <c r="O16">
        <f t="shared" si="3"/>
        <v>0</v>
      </c>
      <c r="Q16">
        <f t="shared" si="4"/>
        <v>0</v>
      </c>
    </row>
    <row r="17" spans="1:17" x14ac:dyDescent="0.3">
      <c r="A17">
        <v>16</v>
      </c>
      <c r="B17">
        <v>33434.213000000003</v>
      </c>
      <c r="C17" t="s">
        <v>40</v>
      </c>
      <c r="D17">
        <v>93</v>
      </c>
      <c r="E17">
        <f t="shared" si="0"/>
        <v>55.631636970189781</v>
      </c>
      <c r="F17">
        <v>0</v>
      </c>
      <c r="G17">
        <f t="shared" si="5"/>
        <v>0</v>
      </c>
      <c r="L17">
        <f t="shared" si="1"/>
        <v>55.631636970189781</v>
      </c>
      <c r="M17">
        <f t="shared" si="2"/>
        <v>55.631636970189781</v>
      </c>
      <c r="O17">
        <f t="shared" si="3"/>
        <v>0</v>
      </c>
      <c r="Q17">
        <f t="shared" si="4"/>
        <v>0</v>
      </c>
    </row>
    <row r="18" spans="1:17" x14ac:dyDescent="0.3">
      <c r="A18">
        <v>17</v>
      </c>
      <c r="B18">
        <v>35206.661999999997</v>
      </c>
      <c r="C18" t="s">
        <v>41</v>
      </c>
      <c r="D18">
        <v>107</v>
      </c>
      <c r="E18">
        <f t="shared" si="0"/>
        <v>60.783950492097212</v>
      </c>
      <c r="F18">
        <v>1</v>
      </c>
      <c r="G18">
        <f t="shared" si="5"/>
        <v>0.56807430366445988</v>
      </c>
      <c r="L18">
        <f t="shared" si="1"/>
        <v>60.783950492097212</v>
      </c>
      <c r="M18">
        <f t="shared" si="2"/>
        <v>60.783950492097212</v>
      </c>
      <c r="O18">
        <f t="shared" si="3"/>
        <v>0.56807430366445988</v>
      </c>
      <c r="Q18">
        <f t="shared" si="4"/>
        <v>0.56807430366445988</v>
      </c>
    </row>
    <row r="19" spans="1:17" x14ac:dyDescent="0.3">
      <c r="A19">
        <v>18</v>
      </c>
      <c r="B19">
        <v>33212.94</v>
      </c>
      <c r="C19" t="s">
        <v>42</v>
      </c>
      <c r="D19">
        <v>104</v>
      </c>
      <c r="E19">
        <f t="shared" si="0"/>
        <v>62.626193284906421</v>
      </c>
      <c r="F19">
        <v>3</v>
      </c>
      <c r="G19">
        <f t="shared" si="5"/>
        <v>1.8065248062953776</v>
      </c>
      <c r="L19">
        <f t="shared" si="1"/>
        <v>62.626193284906421</v>
      </c>
      <c r="M19">
        <f t="shared" si="2"/>
        <v>62.626193284906421</v>
      </c>
      <c r="O19">
        <f t="shared" si="3"/>
        <v>1.8065248062953776</v>
      </c>
      <c r="Q19">
        <f t="shared" si="4"/>
        <v>1.8065248062953776</v>
      </c>
    </row>
    <row r="20" spans="1:17" x14ac:dyDescent="0.3">
      <c r="A20">
        <v>19</v>
      </c>
      <c r="B20">
        <v>25498.666000000001</v>
      </c>
      <c r="C20" t="s">
        <v>43</v>
      </c>
      <c r="D20">
        <v>65</v>
      </c>
      <c r="E20">
        <f t="shared" si="0"/>
        <v>50.983059270630079</v>
      </c>
      <c r="F20">
        <v>1</v>
      </c>
      <c r="G20">
        <f t="shared" si="5"/>
        <v>0.78435475800969345</v>
      </c>
      <c r="L20">
        <f t="shared" si="1"/>
        <v>50.983059270630079</v>
      </c>
      <c r="M20">
        <f t="shared" si="2"/>
        <v>50.983059270630079</v>
      </c>
      <c r="O20">
        <f t="shared" si="3"/>
        <v>0.78435475800969345</v>
      </c>
      <c r="Q20">
        <f t="shared" si="4"/>
        <v>0.78435475800969345</v>
      </c>
    </row>
    <row r="21" spans="1:17" x14ac:dyDescent="0.3">
      <c r="A21">
        <v>20</v>
      </c>
      <c r="B21">
        <v>35140.696000000004</v>
      </c>
      <c r="C21" t="s">
        <v>44</v>
      </c>
      <c r="D21">
        <v>98</v>
      </c>
      <c r="E21">
        <f t="shared" si="0"/>
        <v>55.775787707790414</v>
      </c>
      <c r="F21">
        <v>1</v>
      </c>
      <c r="G21">
        <f t="shared" si="5"/>
        <v>0.56914069089582053</v>
      </c>
      <c r="L21">
        <f t="shared" si="1"/>
        <v>55.775787707790414</v>
      </c>
      <c r="M21">
        <f t="shared" si="2"/>
        <v>55.775787707790414</v>
      </c>
      <c r="O21">
        <f t="shared" si="3"/>
        <v>0.56914069089582053</v>
      </c>
      <c r="Q21">
        <f t="shared" si="4"/>
        <v>0.56914069089582053</v>
      </c>
    </row>
    <row r="22" spans="1:17" x14ac:dyDescent="0.3">
      <c r="A22">
        <v>21</v>
      </c>
      <c r="B22">
        <v>28574.156999999999</v>
      </c>
      <c r="C22" t="s">
        <v>45</v>
      </c>
      <c r="D22">
        <v>111</v>
      </c>
      <c r="E22" s="2">
        <f t="shared" si="0"/>
        <v>77.692580747001571</v>
      </c>
      <c r="F22">
        <v>1</v>
      </c>
      <c r="G22" s="2">
        <f t="shared" si="5"/>
        <v>0.69993315988289695</v>
      </c>
      <c r="L22">
        <f t="shared" si="1"/>
        <v>77.692580747001571</v>
      </c>
      <c r="M22">
        <f t="shared" si="2"/>
        <v>77.692580747001571</v>
      </c>
      <c r="O22">
        <f t="shared" si="3"/>
        <v>0.69993315988289695</v>
      </c>
      <c r="Q22">
        <f t="shared" si="4"/>
        <v>0.69993315988289695</v>
      </c>
    </row>
    <row r="23" spans="1:17" x14ac:dyDescent="0.3">
      <c r="E23" s="1">
        <f>AVERAGE(E2:E22)</f>
        <v>68.127224065255788</v>
      </c>
      <c r="G23" s="1">
        <f>AVERAGE(G2:G22)</f>
        <v>2.7655494062644257</v>
      </c>
      <c r="L23" s="1">
        <f>AVERAGE(L2:L22)</f>
        <v>68.127224065255788</v>
      </c>
      <c r="M23" s="1">
        <f>AVERAGE(M2:M22)</f>
        <v>70.549268362680621</v>
      </c>
      <c r="O23" s="1">
        <f>AVERAGE(O2:O22)</f>
        <v>2.7655494062644257</v>
      </c>
      <c r="Q23" s="1">
        <f>AVERAGE(Q2:Q22)</f>
        <v>1.2342286365927875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workbookViewId="0">
      <selection activeCell="G19" sqref="G19:G25"/>
    </sheetView>
  </sheetViews>
  <sheetFormatPr baseColWidth="10" defaultColWidth="8.88671875" defaultRowHeight="14.4" x14ac:dyDescent="0.3"/>
  <sheetData>
    <row r="1" spans="1:15" x14ac:dyDescent="0.3">
      <c r="A1" t="s">
        <v>0</v>
      </c>
      <c r="B1" t="s">
        <v>1</v>
      </c>
      <c r="C1" t="s">
        <v>21</v>
      </c>
      <c r="D1" t="s">
        <v>22</v>
      </c>
      <c r="F1" t="s">
        <v>23</v>
      </c>
    </row>
    <row r="2" spans="1:15" x14ac:dyDescent="0.3">
      <c r="A2">
        <v>1</v>
      </c>
      <c r="B2">
        <v>25644.300999999999</v>
      </c>
      <c r="C2" t="s">
        <v>24</v>
      </c>
      <c r="D2">
        <v>101</v>
      </c>
      <c r="E2">
        <f t="shared" ref="E2:E14" si="0">20000*D2/B2</f>
        <v>78.769938006888935</v>
      </c>
      <c r="F2">
        <v>16</v>
      </c>
      <c r="G2">
        <f t="shared" ref="G2:G14" si="1">20000*F2/B2</f>
        <v>12.478406020893297</v>
      </c>
    </row>
    <row r="3" spans="1:15" x14ac:dyDescent="0.3">
      <c r="A3">
        <v>2</v>
      </c>
      <c r="B3">
        <v>28763.006000000001</v>
      </c>
      <c r="C3" t="s">
        <v>2</v>
      </c>
      <c r="D3">
        <v>114</v>
      </c>
      <c r="E3">
        <f t="shared" si="0"/>
        <v>79.268488140634531</v>
      </c>
      <c r="F3">
        <v>10</v>
      </c>
      <c r="G3">
        <f t="shared" si="1"/>
        <v>6.9533761526872393</v>
      </c>
    </row>
    <row r="4" spans="1:15" x14ac:dyDescent="0.3">
      <c r="A4">
        <v>3</v>
      </c>
      <c r="B4">
        <v>30010.379000000001</v>
      </c>
      <c r="C4" t="s">
        <v>3</v>
      </c>
      <c r="D4">
        <v>120</v>
      </c>
      <c r="E4">
        <f t="shared" si="0"/>
        <v>79.972332238789789</v>
      </c>
      <c r="F4">
        <v>22</v>
      </c>
      <c r="G4">
        <f t="shared" si="1"/>
        <v>14.661594243778127</v>
      </c>
    </row>
    <row r="5" spans="1:15" x14ac:dyDescent="0.3">
      <c r="A5">
        <v>4</v>
      </c>
      <c r="B5">
        <v>30589.434000000001</v>
      </c>
      <c r="C5" t="s">
        <v>4</v>
      </c>
      <c r="D5">
        <v>117</v>
      </c>
      <c r="E5">
        <f t="shared" si="0"/>
        <v>76.497002200171465</v>
      </c>
      <c r="F5">
        <v>37</v>
      </c>
      <c r="G5">
        <f t="shared" si="1"/>
        <v>24.191359670139693</v>
      </c>
    </row>
    <row r="6" spans="1:15" x14ac:dyDescent="0.3">
      <c r="A6">
        <v>5</v>
      </c>
      <c r="B6">
        <v>30609.481</v>
      </c>
      <c r="C6" t="s">
        <v>5</v>
      </c>
      <c r="D6">
        <v>130</v>
      </c>
      <c r="E6">
        <f t="shared" si="0"/>
        <v>84.941002429933391</v>
      </c>
      <c r="F6">
        <v>8</v>
      </c>
      <c r="G6">
        <f t="shared" si="1"/>
        <v>5.2271386110728244</v>
      </c>
    </row>
    <row r="7" spans="1:15" x14ac:dyDescent="0.3">
      <c r="A7">
        <v>6</v>
      </c>
      <c r="B7">
        <v>26935.616999999998</v>
      </c>
      <c r="C7" t="s">
        <v>6</v>
      </c>
      <c r="D7">
        <v>109</v>
      </c>
      <c r="E7">
        <f t="shared" si="0"/>
        <v>80.933731720346344</v>
      </c>
      <c r="F7">
        <v>7</v>
      </c>
      <c r="G7">
        <f t="shared" si="1"/>
        <v>5.1975791013066459</v>
      </c>
    </row>
    <row r="8" spans="1:15" x14ac:dyDescent="0.3">
      <c r="A8">
        <v>7</v>
      </c>
      <c r="B8">
        <v>22190.174999999999</v>
      </c>
      <c r="C8" t="s">
        <v>7</v>
      </c>
      <c r="D8">
        <v>92</v>
      </c>
      <c r="E8">
        <f t="shared" si="0"/>
        <v>82.919580399884182</v>
      </c>
      <c r="F8">
        <v>5</v>
      </c>
      <c r="G8">
        <f t="shared" si="1"/>
        <v>4.5064989347763147</v>
      </c>
    </row>
    <row r="9" spans="1:15" x14ac:dyDescent="0.3">
      <c r="A9">
        <v>8</v>
      </c>
      <c r="B9">
        <v>29573.163</v>
      </c>
      <c r="C9" t="s">
        <v>8</v>
      </c>
      <c r="D9">
        <v>151</v>
      </c>
      <c r="E9">
        <f t="shared" si="0"/>
        <v>102.11961432735484</v>
      </c>
      <c r="F9">
        <v>10</v>
      </c>
      <c r="G9">
        <f t="shared" si="1"/>
        <v>6.7628883660499888</v>
      </c>
    </row>
    <row r="10" spans="1:15" x14ac:dyDescent="0.3">
      <c r="A10">
        <v>9</v>
      </c>
      <c r="B10">
        <v>29205.708999999999</v>
      </c>
      <c r="C10" t="s">
        <v>9</v>
      </c>
      <c r="D10">
        <v>146</v>
      </c>
      <c r="E10">
        <f t="shared" si="0"/>
        <v>99.980452451950413</v>
      </c>
      <c r="F10">
        <v>29</v>
      </c>
      <c r="G10">
        <f t="shared" si="1"/>
        <v>19.859130966483299</v>
      </c>
      <c r="M10">
        <f>$E$15</f>
        <v>80.038439656533754</v>
      </c>
      <c r="O10">
        <f>$G$15</f>
        <v>12.212925426664988</v>
      </c>
    </row>
    <row r="11" spans="1:15" x14ac:dyDescent="0.3">
      <c r="A11">
        <v>10</v>
      </c>
      <c r="B11">
        <v>30143.715</v>
      </c>
      <c r="C11" t="s">
        <v>10</v>
      </c>
      <c r="D11">
        <v>103</v>
      </c>
      <c r="E11">
        <f t="shared" si="0"/>
        <v>68.339287310804252</v>
      </c>
      <c r="F11">
        <v>20</v>
      </c>
      <c r="G11">
        <f t="shared" si="1"/>
        <v>13.269764526369759</v>
      </c>
      <c r="M11">
        <f>$E$26</f>
        <v>66.73263183042171</v>
      </c>
      <c r="O11">
        <f>$G$26</f>
        <v>8.025246365813457</v>
      </c>
    </row>
    <row r="12" spans="1:15" x14ac:dyDescent="0.3">
      <c r="A12">
        <v>11</v>
      </c>
      <c r="B12">
        <v>29611.228999999999</v>
      </c>
      <c r="C12" t="s">
        <v>11</v>
      </c>
      <c r="D12">
        <v>80</v>
      </c>
      <c r="E12">
        <f t="shared" si="0"/>
        <v>54.033555986480671</v>
      </c>
      <c r="F12">
        <v>44</v>
      </c>
      <c r="G12">
        <f t="shared" si="1"/>
        <v>29.71845579256437</v>
      </c>
      <c r="M12" s="1">
        <f>AVERAGE(M10:M11)</f>
        <v>73.385535743477732</v>
      </c>
      <c r="O12" s="1">
        <f>AVERAGE(O10:O11)</f>
        <v>10.119085896239223</v>
      </c>
    </row>
    <row r="13" spans="1:15" x14ac:dyDescent="0.3">
      <c r="A13">
        <v>12</v>
      </c>
      <c r="B13">
        <v>22459.63</v>
      </c>
      <c r="C13" t="s">
        <v>12</v>
      </c>
      <c r="D13">
        <v>58</v>
      </c>
      <c r="E13">
        <f t="shared" si="0"/>
        <v>51.648223946699034</v>
      </c>
      <c r="F13">
        <v>10</v>
      </c>
      <c r="G13">
        <f t="shared" si="1"/>
        <v>8.9048661977067294</v>
      </c>
    </row>
    <row r="14" spans="1:15" x14ac:dyDescent="0.3">
      <c r="A14">
        <v>13</v>
      </c>
      <c r="B14">
        <v>31263.447</v>
      </c>
      <c r="C14" t="s">
        <v>13</v>
      </c>
      <c r="D14">
        <v>158</v>
      </c>
      <c r="E14">
        <f t="shared" si="0"/>
        <v>101.07650637500082</v>
      </c>
      <c r="F14">
        <v>11</v>
      </c>
      <c r="G14">
        <f t="shared" si="1"/>
        <v>7.0369719628165122</v>
      </c>
    </row>
    <row r="15" spans="1:15" x14ac:dyDescent="0.3">
      <c r="E15" s="1">
        <f>AVERAGE(E2:E14)</f>
        <v>80.038439656533754</v>
      </c>
      <c r="G15" s="1">
        <f>AVERAGE(G2:G14)</f>
        <v>12.212925426664988</v>
      </c>
    </row>
    <row r="19" spans="1:7" x14ac:dyDescent="0.3">
      <c r="A19">
        <v>1</v>
      </c>
      <c r="B19">
        <v>32630.167000000001</v>
      </c>
      <c r="C19" t="s">
        <v>14</v>
      </c>
      <c r="D19">
        <v>137</v>
      </c>
      <c r="E19">
        <f t="shared" ref="E19:E25" si="2">20000*D19/B19</f>
        <v>83.971375322718998</v>
      </c>
      <c r="F19">
        <v>6</v>
      </c>
      <c r="G19">
        <f t="shared" ref="G19:G25" si="3">20000*F19/B19</f>
        <v>3.6775784812869636</v>
      </c>
    </row>
    <row r="20" spans="1:7" x14ac:dyDescent="0.3">
      <c r="A20">
        <v>2</v>
      </c>
      <c r="B20">
        <v>34058.303</v>
      </c>
      <c r="C20" t="s">
        <v>15</v>
      </c>
      <c r="D20">
        <v>108</v>
      </c>
      <c r="E20">
        <f t="shared" si="2"/>
        <v>63.420658392756678</v>
      </c>
      <c r="F20">
        <v>8</v>
      </c>
      <c r="G20">
        <f t="shared" si="3"/>
        <v>4.6978265476116059</v>
      </c>
    </row>
    <row r="21" spans="1:7" x14ac:dyDescent="0.3">
      <c r="A21">
        <v>3</v>
      </c>
      <c r="B21">
        <v>31760.909</v>
      </c>
      <c r="C21" t="s">
        <v>16</v>
      </c>
      <c r="D21">
        <v>69</v>
      </c>
      <c r="E21">
        <f t="shared" si="2"/>
        <v>43.449638044049685</v>
      </c>
      <c r="F21">
        <v>15</v>
      </c>
      <c r="G21">
        <f t="shared" si="3"/>
        <v>9.4455734878368887</v>
      </c>
    </row>
    <row r="22" spans="1:7" x14ac:dyDescent="0.3">
      <c r="A22">
        <v>4</v>
      </c>
      <c r="B22">
        <v>30604.359</v>
      </c>
      <c r="C22" t="s">
        <v>17</v>
      </c>
      <c r="D22">
        <v>95</v>
      </c>
      <c r="E22">
        <f t="shared" si="2"/>
        <v>62.082659532258134</v>
      </c>
      <c r="F22">
        <v>9</v>
      </c>
      <c r="G22">
        <f t="shared" si="3"/>
        <v>5.8815151135823491</v>
      </c>
    </row>
    <row r="23" spans="1:7" x14ac:dyDescent="0.3">
      <c r="A23">
        <v>5</v>
      </c>
      <c r="B23">
        <v>32814.83</v>
      </c>
      <c r="C23" t="s">
        <v>18</v>
      </c>
      <c r="D23">
        <v>117</v>
      </c>
      <c r="E23">
        <f t="shared" si="2"/>
        <v>71.309222080382554</v>
      </c>
      <c r="F23">
        <v>21</v>
      </c>
      <c r="G23">
        <f t="shared" si="3"/>
        <v>12.799091142632767</v>
      </c>
    </row>
    <row r="24" spans="1:7" x14ac:dyDescent="0.3">
      <c r="A24">
        <v>6</v>
      </c>
      <c r="B24">
        <v>28932.251</v>
      </c>
      <c r="C24" t="s">
        <v>19</v>
      </c>
      <c r="D24">
        <v>112</v>
      </c>
      <c r="E24">
        <f t="shared" si="2"/>
        <v>77.422251037432247</v>
      </c>
      <c r="F24">
        <v>16</v>
      </c>
      <c r="G24">
        <f t="shared" si="3"/>
        <v>11.060321576776035</v>
      </c>
    </row>
    <row r="25" spans="1:7" x14ac:dyDescent="0.3">
      <c r="A25">
        <v>7</v>
      </c>
      <c r="B25">
        <v>23215.812000000002</v>
      </c>
      <c r="C25" t="s">
        <v>20</v>
      </c>
      <c r="D25">
        <v>76</v>
      </c>
      <c r="E25">
        <f t="shared" si="2"/>
        <v>65.472618403353707</v>
      </c>
      <c r="F25">
        <v>10</v>
      </c>
      <c r="G25">
        <f t="shared" si="3"/>
        <v>8.6148182109675933</v>
      </c>
    </row>
    <row r="26" spans="1:7" x14ac:dyDescent="0.3">
      <c r="E26" s="1">
        <f>AVERAGE(E19:E25)</f>
        <v>66.73263183042171</v>
      </c>
      <c r="G26" s="1">
        <f>AVERAGE(G19:G25)</f>
        <v>8.025246365813457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tabSelected="1" topLeftCell="E1" zoomScale="90" zoomScaleNormal="90" workbookViewId="0">
      <selection activeCell="R26" sqref="R26"/>
    </sheetView>
  </sheetViews>
  <sheetFormatPr baseColWidth="10" defaultColWidth="8.88671875" defaultRowHeight="14.4" x14ac:dyDescent="0.3"/>
  <cols>
    <col min="7" max="7" width="14.77734375" bestFit="1" customWidth="1"/>
    <col min="9" max="9" width="12" bestFit="1" customWidth="1"/>
  </cols>
  <sheetData>
    <row r="2" spans="1:14" x14ac:dyDescent="0.3">
      <c r="B2" t="s">
        <v>47</v>
      </c>
      <c r="C2" t="s">
        <v>48</v>
      </c>
      <c r="D2" t="s">
        <v>53</v>
      </c>
      <c r="E2" t="s">
        <v>54</v>
      </c>
      <c r="F2" t="s">
        <v>55</v>
      </c>
    </row>
    <row r="3" spans="1:14" x14ac:dyDescent="0.3">
      <c r="A3" t="s">
        <v>46</v>
      </c>
      <c r="B3">
        <v>68.127224065255788</v>
      </c>
      <c r="C3">
        <v>2.7655494062644257</v>
      </c>
      <c r="D3">
        <v>3.6776814299765208</v>
      </c>
      <c r="E3">
        <v>0.842693951953703</v>
      </c>
      <c r="F3">
        <v>21</v>
      </c>
      <c r="H3" s="3" t="s">
        <v>46</v>
      </c>
      <c r="L3" s="3" t="s">
        <v>51</v>
      </c>
    </row>
    <row r="4" spans="1:14" x14ac:dyDescent="0.3">
      <c r="A4" t="s">
        <v>51</v>
      </c>
      <c r="B4">
        <v>75.381406917394528</v>
      </c>
      <c r="C4">
        <v>10.747237755366951</v>
      </c>
      <c r="D4">
        <v>3.5574582271825932</v>
      </c>
      <c r="E4">
        <v>1.5532704352154554</v>
      </c>
      <c r="F4">
        <v>20</v>
      </c>
      <c r="H4" t="s">
        <v>49</v>
      </c>
      <c r="I4" t="s">
        <v>50</v>
      </c>
      <c r="J4" t="s">
        <v>52</v>
      </c>
      <c r="L4" t="s">
        <v>49</v>
      </c>
      <c r="M4" t="s">
        <v>50</v>
      </c>
      <c r="N4" t="s">
        <v>52</v>
      </c>
    </row>
    <row r="5" spans="1:14" x14ac:dyDescent="0.3">
      <c r="G5">
        <v>1</v>
      </c>
      <c r="H5">
        <v>72.903365206768399</v>
      </c>
      <c r="I5">
        <v>0</v>
      </c>
      <c r="J5">
        <f t="shared" ref="J5:J25" si="0">H5+I5</f>
        <v>72.903365206768399</v>
      </c>
      <c r="L5" s="5">
        <v>78.769938006888935</v>
      </c>
      <c r="M5" s="5">
        <v>12.478406020893297</v>
      </c>
      <c r="N5" s="5">
        <f>L5+M5</f>
        <v>91.248344027782238</v>
      </c>
    </row>
    <row r="6" spans="1:14" x14ac:dyDescent="0.3">
      <c r="G6">
        <v>2</v>
      </c>
      <c r="H6">
        <v>82.200263278611857</v>
      </c>
      <c r="I6">
        <v>0</v>
      </c>
      <c r="J6">
        <f t="shared" si="0"/>
        <v>82.200263278611857</v>
      </c>
      <c r="L6" s="5">
        <v>79.268488140634531</v>
      </c>
      <c r="M6" s="5">
        <v>6.9533761526872393</v>
      </c>
      <c r="N6" s="5">
        <f t="shared" ref="N6:N24" si="1">L6+M6</f>
        <v>86.221864293321772</v>
      </c>
    </row>
    <row r="7" spans="1:14" x14ac:dyDescent="0.3">
      <c r="G7">
        <v>3</v>
      </c>
      <c r="H7">
        <v>59.243782150304611</v>
      </c>
      <c r="I7">
        <v>7.1092538580365536</v>
      </c>
      <c r="J7">
        <f t="shared" si="0"/>
        <v>66.353036008341164</v>
      </c>
      <c r="L7" s="5">
        <v>79.972332238789789</v>
      </c>
      <c r="M7" s="5">
        <v>14.661594243778127</v>
      </c>
      <c r="N7" s="5">
        <f t="shared" si="1"/>
        <v>94.633926482567915</v>
      </c>
    </row>
    <row r="8" spans="1:14" x14ac:dyDescent="0.3">
      <c r="G8">
        <v>4</v>
      </c>
      <c r="H8">
        <v>96.829962792315854</v>
      </c>
      <c r="I8">
        <v>3.7005081321904152</v>
      </c>
      <c r="J8">
        <f t="shared" si="0"/>
        <v>100.53047092450628</v>
      </c>
      <c r="L8" s="5">
        <v>76.497002200171465</v>
      </c>
      <c r="M8" s="5">
        <v>24.191359670139693</v>
      </c>
      <c r="N8" s="5">
        <f t="shared" si="1"/>
        <v>100.68836187031116</v>
      </c>
    </row>
    <row r="9" spans="1:14" x14ac:dyDescent="0.3">
      <c r="G9">
        <v>5</v>
      </c>
      <c r="H9">
        <v>72.909094287095996</v>
      </c>
      <c r="I9">
        <v>3.8373207519524208</v>
      </c>
      <c r="J9">
        <f t="shared" si="0"/>
        <v>76.746415039048415</v>
      </c>
      <c r="L9" s="5">
        <v>84.941002429933391</v>
      </c>
      <c r="M9" s="5">
        <v>5.2271386110728244</v>
      </c>
      <c r="N9" s="5">
        <f t="shared" si="1"/>
        <v>90.168141041006209</v>
      </c>
    </row>
    <row r="10" spans="1:14" x14ac:dyDescent="0.3">
      <c r="G10">
        <v>6</v>
      </c>
      <c r="H10">
        <v>45.647684638827265</v>
      </c>
      <c r="I10">
        <v>15.449985570064612</v>
      </c>
      <c r="J10">
        <f t="shared" si="0"/>
        <v>61.097670208891877</v>
      </c>
      <c r="L10" s="5">
        <v>80.933731720346344</v>
      </c>
      <c r="M10" s="5">
        <v>5.1975791013066459</v>
      </c>
      <c r="N10" s="5">
        <f t="shared" si="1"/>
        <v>86.131310821652988</v>
      </c>
    </row>
    <row r="11" spans="1:14" x14ac:dyDescent="0.3">
      <c r="G11">
        <v>7</v>
      </c>
      <c r="H11">
        <v>68.407728302745241</v>
      </c>
      <c r="I11">
        <v>4.6946480207766346</v>
      </c>
      <c r="J11">
        <f t="shared" si="0"/>
        <v>73.102376323521881</v>
      </c>
      <c r="L11" s="5">
        <v>82.919580399884182</v>
      </c>
      <c r="M11" s="5">
        <v>4.5064989347763147</v>
      </c>
      <c r="N11" s="5">
        <f t="shared" si="1"/>
        <v>87.4260793346605</v>
      </c>
    </row>
    <row r="12" spans="1:14" x14ac:dyDescent="0.3">
      <c r="G12">
        <v>8</v>
      </c>
      <c r="H12">
        <v>45.232846202584412</v>
      </c>
      <c r="I12">
        <v>6.0760539675113394</v>
      </c>
      <c r="J12">
        <f t="shared" si="0"/>
        <v>51.308900170095754</v>
      </c>
      <c r="L12" s="5">
        <v>102.11961432735484</v>
      </c>
      <c r="M12" s="5">
        <v>6.7628883660499888</v>
      </c>
      <c r="N12" s="5">
        <f t="shared" si="1"/>
        <v>108.88250269340483</v>
      </c>
    </row>
    <row r="13" spans="1:14" x14ac:dyDescent="0.3">
      <c r="G13">
        <v>9</v>
      </c>
      <c r="H13">
        <v>81.209830213085297</v>
      </c>
      <c r="I13">
        <v>8.4593573138630518</v>
      </c>
      <c r="J13">
        <f t="shared" si="0"/>
        <v>89.669187526948349</v>
      </c>
      <c r="L13" s="5">
        <v>99.980452451950413</v>
      </c>
      <c r="M13" s="5">
        <v>19.859130966483299</v>
      </c>
      <c r="N13" s="5">
        <f t="shared" si="1"/>
        <v>119.8395834184337</v>
      </c>
    </row>
    <row r="14" spans="1:14" x14ac:dyDescent="0.3">
      <c r="G14">
        <v>10</v>
      </c>
      <c r="H14">
        <v>103.69871272306727</v>
      </c>
      <c r="I14">
        <v>0.6481169545191704</v>
      </c>
      <c r="J14">
        <f t="shared" si="0"/>
        <v>104.34682967758644</v>
      </c>
      <c r="L14" s="5">
        <v>68.339287310804252</v>
      </c>
      <c r="M14" s="5">
        <v>13.269764526369759</v>
      </c>
      <c r="N14" s="5">
        <f t="shared" si="1"/>
        <v>81.609051837174007</v>
      </c>
    </row>
    <row r="15" spans="1:14" x14ac:dyDescent="0.3">
      <c r="G15">
        <v>11</v>
      </c>
      <c r="H15">
        <v>98.600761433794204</v>
      </c>
      <c r="I15">
        <v>0.6049126468330932</v>
      </c>
      <c r="J15">
        <f t="shared" si="0"/>
        <v>99.205674080627304</v>
      </c>
      <c r="L15" s="5">
        <v>54.033555986480671</v>
      </c>
      <c r="M15" s="5">
        <v>29.71845579256437</v>
      </c>
      <c r="N15" s="5">
        <f t="shared" si="1"/>
        <v>83.752011779045034</v>
      </c>
    </row>
    <row r="16" spans="1:14" x14ac:dyDescent="0.3">
      <c r="G16">
        <v>12</v>
      </c>
      <c r="H16">
        <v>58.682221041378362</v>
      </c>
      <c r="I16">
        <v>1.8338194075430738</v>
      </c>
      <c r="J16">
        <f t="shared" si="0"/>
        <v>60.516040448921437</v>
      </c>
      <c r="L16" s="5">
        <v>51.648223946699034</v>
      </c>
      <c r="M16" s="5">
        <v>8.9048661977067294</v>
      </c>
      <c r="N16" s="5">
        <f t="shared" si="1"/>
        <v>60.553090144405765</v>
      </c>
    </row>
    <row r="17" spans="7:14" x14ac:dyDescent="0.3">
      <c r="G17">
        <v>13</v>
      </c>
      <c r="H17">
        <v>64.195725854745262</v>
      </c>
      <c r="I17">
        <v>1.2345331895143319</v>
      </c>
      <c r="J17">
        <f t="shared" si="0"/>
        <v>65.4302590442596</v>
      </c>
      <c r="L17" s="5">
        <v>101.07650637500082</v>
      </c>
      <c r="M17" s="5">
        <v>7.0369719628165122</v>
      </c>
      <c r="N17" s="5">
        <f t="shared" si="1"/>
        <v>108.11347833781733</v>
      </c>
    </row>
    <row r="18" spans="7:14" x14ac:dyDescent="0.3">
      <c r="G18">
        <v>14</v>
      </c>
      <c r="H18">
        <v>52.420586843285257</v>
      </c>
      <c r="I18">
        <v>0</v>
      </c>
      <c r="J18">
        <f t="shared" si="0"/>
        <v>52.420586843285257</v>
      </c>
      <c r="L18" s="5">
        <v>83.971375322718998</v>
      </c>
      <c r="M18" s="5">
        <v>3.6775784812869636</v>
      </c>
      <c r="N18" s="5">
        <f t="shared" si="1"/>
        <v>87.648953804005956</v>
      </c>
    </row>
    <row r="19" spans="7:14" x14ac:dyDescent="0.3">
      <c r="G19">
        <v>15</v>
      </c>
      <c r="H19">
        <v>64.995931929147318</v>
      </c>
      <c r="I19">
        <v>0</v>
      </c>
      <c r="J19">
        <f t="shared" si="0"/>
        <v>64.995931929147318</v>
      </c>
      <c r="L19" s="5">
        <v>63.420658392756678</v>
      </c>
      <c r="M19" s="5">
        <v>4.6978265476116059</v>
      </c>
      <c r="N19" s="5">
        <f t="shared" si="1"/>
        <v>68.11848494036829</v>
      </c>
    </row>
    <row r="20" spans="7:14" x14ac:dyDescent="0.3">
      <c r="G20">
        <v>16</v>
      </c>
      <c r="H20">
        <v>55.631636970189781</v>
      </c>
      <c r="I20">
        <v>0</v>
      </c>
      <c r="J20">
        <f t="shared" si="0"/>
        <v>55.631636970189781</v>
      </c>
      <c r="L20" s="5">
        <v>43.449638044049685</v>
      </c>
      <c r="M20" s="5">
        <v>9.4455734878368887</v>
      </c>
      <c r="N20" s="5">
        <f t="shared" si="1"/>
        <v>52.895211531886574</v>
      </c>
    </row>
    <row r="21" spans="7:14" x14ac:dyDescent="0.3">
      <c r="G21">
        <v>17</v>
      </c>
      <c r="H21">
        <v>60.783950492097212</v>
      </c>
      <c r="I21">
        <v>0.56807430366445988</v>
      </c>
      <c r="J21">
        <f t="shared" si="0"/>
        <v>61.352024795761672</v>
      </c>
      <c r="L21" s="7">
        <v>62.082659532258134</v>
      </c>
      <c r="M21" s="7">
        <v>5.8815151135823491</v>
      </c>
      <c r="N21">
        <f t="shared" si="1"/>
        <v>67.964174645840487</v>
      </c>
    </row>
    <row r="22" spans="7:14" x14ac:dyDescent="0.3">
      <c r="G22" s="7">
        <v>18</v>
      </c>
      <c r="H22" s="7">
        <v>62.626193284906421</v>
      </c>
      <c r="I22" s="7">
        <v>1.8065248062953776</v>
      </c>
      <c r="J22" s="8">
        <f t="shared" si="0"/>
        <v>64.432718091201792</v>
      </c>
      <c r="K22" s="5"/>
      <c r="L22" s="5">
        <v>71.309222080382554</v>
      </c>
      <c r="M22" s="5">
        <v>12.799091142632767</v>
      </c>
      <c r="N22">
        <f t="shared" si="1"/>
        <v>84.108313223015315</v>
      </c>
    </row>
    <row r="23" spans="7:14" x14ac:dyDescent="0.3">
      <c r="G23" s="5">
        <v>19</v>
      </c>
      <c r="H23" s="5">
        <v>50.983059270630079</v>
      </c>
      <c r="I23" s="5">
        <v>0.78435475800969345</v>
      </c>
      <c r="J23">
        <f t="shared" si="0"/>
        <v>51.76741402863977</v>
      </c>
      <c r="K23" s="5"/>
      <c r="L23" s="5">
        <v>77.422251037432247</v>
      </c>
      <c r="M23" s="5">
        <v>11.060321576776035</v>
      </c>
      <c r="N23">
        <f t="shared" si="1"/>
        <v>88.48257261420828</v>
      </c>
    </row>
    <row r="24" spans="7:14" x14ac:dyDescent="0.3">
      <c r="G24" s="5">
        <v>20</v>
      </c>
      <c r="H24" s="5">
        <v>55.775787707790414</v>
      </c>
      <c r="I24" s="5">
        <v>0.56914069089582053</v>
      </c>
      <c r="J24">
        <f t="shared" si="0"/>
        <v>56.344928398686235</v>
      </c>
      <c r="K24" s="5"/>
      <c r="L24" s="5">
        <v>65.472618403353707</v>
      </c>
      <c r="M24" s="5">
        <v>8.6148182109675933</v>
      </c>
      <c r="N24">
        <f t="shared" si="1"/>
        <v>74.087436614321305</v>
      </c>
    </row>
    <row r="25" spans="7:14" x14ac:dyDescent="0.3">
      <c r="G25" s="5">
        <v>21</v>
      </c>
      <c r="H25" s="5">
        <v>77.692580747001571</v>
      </c>
      <c r="I25" s="5">
        <v>0.69993315988289695</v>
      </c>
      <c r="J25">
        <f t="shared" si="0"/>
        <v>78.392513906884474</v>
      </c>
      <c r="K25" s="4"/>
      <c r="L25" s="6">
        <f>AVERAGE(L5:L24)</f>
        <v>75.381406917394528</v>
      </c>
      <c r="M25" s="6">
        <f t="shared" ref="M25:N25" si="2">AVERAGE(M5:M24)</f>
        <v>10.747237755366951</v>
      </c>
      <c r="N25" s="6">
        <f t="shared" si="2"/>
        <v>86.128644672761482</v>
      </c>
    </row>
    <row r="26" spans="7:14" x14ac:dyDescent="0.3">
      <c r="G26" s="5" t="s">
        <v>56</v>
      </c>
      <c r="H26" s="6">
        <f>AVERAGE(H5:H25)</f>
        <v>68.127224065255788</v>
      </c>
      <c r="I26" s="6">
        <f t="shared" ref="I26:J26" si="3">AVERAGE(I5:I25)</f>
        <v>2.7655494062644257</v>
      </c>
      <c r="J26" s="6">
        <f t="shared" si="3"/>
        <v>70.892773471520243</v>
      </c>
      <c r="K26" s="5"/>
      <c r="L26" s="5"/>
      <c r="M26" s="5"/>
      <c r="N26" s="5"/>
    </row>
    <row r="27" spans="7:14" x14ac:dyDescent="0.3">
      <c r="G27" s="5"/>
      <c r="H27" s="5"/>
      <c r="I27" s="5"/>
      <c r="J27" s="5"/>
      <c r="K27" s="5"/>
      <c r="L27" s="5"/>
      <c r="M27" s="5"/>
    </row>
    <row r="28" spans="7:14" x14ac:dyDescent="0.3">
      <c r="G28" s="5"/>
      <c r="H28" s="5"/>
      <c r="I28" s="5"/>
      <c r="J28" s="5"/>
      <c r="K28" s="5"/>
      <c r="L28" s="5"/>
      <c r="M28" s="5"/>
    </row>
    <row r="29" spans="7:14" x14ac:dyDescent="0.3">
      <c r="G29" t="s">
        <v>55</v>
      </c>
      <c r="H29" s="5">
        <v>21</v>
      </c>
      <c r="I29" s="5">
        <v>21</v>
      </c>
      <c r="J29" s="5"/>
      <c r="K29" s="5"/>
      <c r="L29" s="5">
        <v>20</v>
      </c>
      <c r="M29" s="5">
        <v>20</v>
      </c>
    </row>
    <row r="30" spans="7:14" x14ac:dyDescent="0.3">
      <c r="G30" t="s">
        <v>57</v>
      </c>
      <c r="H30">
        <f>STDEV(H5:H25)</f>
        <v>16.853253534800842</v>
      </c>
      <c r="I30">
        <f>STDEV(I5:I25)</f>
        <v>3.8617088225093235</v>
      </c>
      <c r="L30">
        <f>STDEV(L5:L24)</f>
        <v>15.909436846192339</v>
      </c>
      <c r="M30">
        <f>STDEV(M5:M24)</f>
        <v>6.9464365611648828</v>
      </c>
    </row>
    <row r="31" spans="7:14" x14ac:dyDescent="0.3">
      <c r="G31" t="s">
        <v>58</v>
      </c>
      <c r="H31">
        <f>H30/SQRT(H29)</f>
        <v>3.6776814299765208</v>
      </c>
      <c r="I31">
        <f>I30/SQRT(I29)</f>
        <v>0.842693951953703</v>
      </c>
      <c r="L31">
        <f t="shared" ref="I31:M31" si="4">L30/SQRT(L29)</f>
        <v>3.5574582271825932</v>
      </c>
      <c r="M31">
        <f t="shared" si="4"/>
        <v>1.5532704352154554</v>
      </c>
    </row>
    <row r="33" spans="7:13" x14ac:dyDescent="0.3">
      <c r="G33" t="s">
        <v>59</v>
      </c>
      <c r="L33" t="s">
        <v>60</v>
      </c>
      <c r="M33" t="s">
        <v>61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EC eau </vt:lpstr>
      <vt:lpstr>EC SA11 </vt:lpstr>
      <vt:lpstr>graphe EC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2022-09-09T16:08:56Z</dcterms:modified>
</cp:coreProperties>
</file>